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<sst xmlns="http://schemas.openxmlformats.org/spreadsheetml/2006/main" count="82" uniqueCount="73">
  <si>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</si>
  <si>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</si>
  <si>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</si>
  <si>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</si>
  <si>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</si>
  <si>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</si>
  <si>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</si>
  <si>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</si>
  <si>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</si>
  <si>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</si>
  <si>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</si>
  <si>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</si>
  <si>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</si>
  <si>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</si>
  <si>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</si>
  <si>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</si>
  <si>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</si>
  <si>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</si>
  <si>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</si>
  <si>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</si>
  <si>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</si>
  <si>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</si>
  <si>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</si>
  <si>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</si>
  <si>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</si>
  <si>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</si>
  <si>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</si>
  <si>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</si>
  <si>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</si>
  <si>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</si>
  <si>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</si>
  <si>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</si>
  <si>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</si>
  <si>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</si>
  <si>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</si>
  <si>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</si>
  <si>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</si>
  <si>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</si>
  <si>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</si>
  <si>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</si>
  <si>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</si>
  <si>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</si>
  <si>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</si>
  <si>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</si>
  <si>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</si>
  <si>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</si>
  <si>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</si>
  <si>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</si>
  <si>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</si>
  <si>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</si>
  <si>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</si>
  <si>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</si>
  <si>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</si>
  <si>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</si>
  <si>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</si>
  <si>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</si>
  <si>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</si>
  <si>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</si>
  <si>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</si>
  <si>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</si>
  <si>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ТМ-18-1зт</t>
  </si>
  <si>
    <t>Балло Д.О.</t>
  </si>
  <si>
    <t>Балло Є.О.</t>
  </si>
  <si>
    <t>Бесчетнікова О.С.</t>
  </si>
  <si>
    <t>Бондаренко В.Є.</t>
  </si>
  <si>
    <t>Малюта В.Г.</t>
  </si>
  <si>
    <t>Петренко Д.І.</t>
  </si>
  <si>
    <t>Риженкова І.А.</t>
  </si>
  <si>
    <t>Хованець О.В.</t>
  </si>
  <si>
    <t>Шаповалов А.В.</t>
  </si>
  <si>
    <t>Щербак Д.С.</t>
  </si>
  <si>
    <t>Гриненко О.С.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</si>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</sst>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93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60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0" t="s">
        <v>72</v>
      </c>
      <c r="E9" s="114"/>
      <c r="F9" s="40"/>
      <c r="G9" s="40"/>
      <c r="H9" s="41"/>
      <c r="I9" s="112" t="s">
        <v>6</v>
      </c>
      <c r="J9" s="113"/>
      <c r="K9" s="113"/>
      <c r="L9" s="113"/>
      <c r="M9" s="11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34"/>
      <c r="O11" s="13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15"/>
      <c r="F13" s="115"/>
      <c r="G13" s="115"/>
      <c r="H13" s="115"/>
      <c r="I13" s="115"/>
      <c r="J13" s="116"/>
      <c r="K13" s="116"/>
      <c r="L13" s="11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6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7</v>
      </c>
      <c r="C17" s="120" t="s">
        <v>39</v>
      </c>
      <c r="D17" s="120"/>
      <c r="E17" s="1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54" t="s">
        <v>14</v>
      </c>
      <c r="D19" s="55"/>
      <c r="E19" s="55"/>
      <c r="F19" s="55"/>
      <c r="G19" s="55"/>
      <c r="H19" s="55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2" t="s">
        <v>42</v>
      </c>
      <c r="B24" s="93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98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31" customFormat="1" ht="4.5" customHeight="1">
      <c r="A28" s="96"/>
      <c r="B28" s="96"/>
      <c r="C28" s="99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78"/>
      <c r="P28" s="78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4" t="s">
        <v>56</v>
      </c>
      <c r="N29" s="119" t="s">
        <v>4</v>
      </c>
      <c r="O29" s="78"/>
      <c r="P29" s="78"/>
    </row>
    <row r="30" spans="1:16" s="31" customFormat="1" ht="9.75" customHeight="1" hidden="1">
      <c r="A30" s="96"/>
      <c r="B30" s="96"/>
      <c r="C30" s="99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104"/>
      <c r="N30" s="119"/>
      <c r="O30" s="78"/>
      <c r="P30" s="78"/>
    </row>
    <row r="31" spans="1:16" s="31" customFormat="1" ht="96" customHeight="1">
      <c r="A31" s="97"/>
      <c r="B31" s="97"/>
      <c r="C31" s="100"/>
      <c r="D31" s="75" t="s">
        <v>52</v>
      </c>
      <c r="E31" s="76"/>
      <c r="F31" s="91"/>
      <c r="G31" s="76"/>
      <c r="H31" s="105" t="s">
        <v>58</v>
      </c>
      <c r="I31" s="106"/>
      <c r="J31" s="106"/>
      <c r="K31" s="106"/>
      <c r="L31" s="42" t="s">
        <v>53</v>
      </c>
      <c r="M31" s="104"/>
      <c r="N31" s="119"/>
      <c r="O31" s="79"/>
      <c r="P31" s="79"/>
    </row>
    <row r="32" spans="1:16" s="31" customFormat="1" ht="11.25" customHeight="1">
      <c r="A32" s="47">
        <v>1</v>
      </c>
      <c r="B32" s="47">
        <v>2</v>
      </c>
      <c r="C32" s="48">
        <v>3</v>
      </c>
      <c r="D32" s="145">
        <v>4</v>
      </c>
      <c r="E32" s="146"/>
      <c r="F32" s="45"/>
      <c r="G32" s="46"/>
      <c r="H32" s="145">
        <v>5</v>
      </c>
      <c r="I32" s="146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6" t="s">
        <v>61</v>
      </c>
      <c r="C33" s="51"/>
      <c r="D33" s="80"/>
      <c r="E33" s="81"/>
      <c r="F33" s="82"/>
      <c r="G33" s="83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6" t="s">
        <v>62</v>
      </c>
      <c r="C34" s="51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2">IF(AND(D34="",H34=""),"",IF(AND((D34*0.4+H34*0.6)&gt;54.5,OR(D34&lt;54.5,H34&lt;54.5)),54,(D34*0.4+H34*0.6)))</f>
      </c>
      <c r="M34" s="44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f aca="true" t="shared" si="3" ref="A35:A62">A34+1</f>
        <v>3</v>
      </c>
      <c r="B35" s="56" t="s">
        <v>63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f t="shared" si="3"/>
        <v>4</v>
      </c>
      <c r="B36" s="56" t="s">
        <v>64</v>
      </c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4">
        <f t="shared" si="1"/>
      </c>
      <c r="N36" s="6">
        <f t="shared" si="2"/>
      </c>
      <c r="O36" s="52"/>
      <c r="P36" s="11"/>
    </row>
    <row r="37" spans="1:16" ht="18" customHeight="1">
      <c r="A37" s="38">
        <f t="shared" si="3"/>
        <v>5</v>
      </c>
      <c r="B37" s="56" t="s">
        <v>71</v>
      </c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>
      <c r="A38" s="38">
        <f t="shared" si="3"/>
        <v>6</v>
      </c>
      <c r="B38" s="56" t="s">
        <v>65</v>
      </c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8" customHeight="1">
      <c r="A39" s="38">
        <f t="shared" si="3"/>
        <v>7</v>
      </c>
      <c r="B39" s="56" t="s">
        <v>66</v>
      </c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>
      <c r="A40" s="38">
        <f t="shared" si="3"/>
        <v>8</v>
      </c>
      <c r="B40" s="56" t="s">
        <v>67</v>
      </c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38">
        <f t="shared" si="3"/>
        <v>9</v>
      </c>
      <c r="B41" s="56" t="s">
        <v>68</v>
      </c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>
      <c r="A42" s="38">
        <f t="shared" si="3"/>
        <v>10</v>
      </c>
      <c r="B42" s="56" t="s">
        <v>69</v>
      </c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>
      <c r="A43" s="38">
        <f t="shared" si="3"/>
        <v>11</v>
      </c>
      <c r="B43" s="56" t="s">
        <v>70</v>
      </c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12</v>
      </c>
      <c r="B44" s="53"/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13</v>
      </c>
      <c r="B45" s="37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14</v>
      </c>
      <c r="B46" s="37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15</v>
      </c>
      <c r="B47" s="37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16</v>
      </c>
      <c r="B48" s="37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17</v>
      </c>
      <c r="B49" s="37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18</v>
      </c>
      <c r="B50" s="37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>
        <f t="shared" si="3"/>
        <v>19</v>
      </c>
      <c r="B51" s="37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8" customHeight="1" hidden="1">
      <c r="A52" s="38">
        <f t="shared" si="3"/>
        <v>20</v>
      </c>
      <c r="B52" s="37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8" customHeight="1" hidden="1">
      <c r="A53" s="38">
        <f t="shared" si="3"/>
        <v>21</v>
      </c>
      <c r="B53" s="37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4">
        <f t="shared" si="1"/>
      </c>
      <c r="N53" s="6">
        <f t="shared" si="2"/>
      </c>
      <c r="O53" s="27"/>
      <c r="P53" s="11"/>
    </row>
    <row r="54" spans="1:16" ht="18" customHeight="1" hidden="1">
      <c r="A54" s="38">
        <f t="shared" si="3"/>
        <v>22</v>
      </c>
      <c r="B54" s="37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4">
        <f t="shared" si="1"/>
      </c>
      <c r="N54" s="6">
        <f t="shared" si="2"/>
      </c>
      <c r="O54" s="27"/>
      <c r="P54" s="11"/>
    </row>
    <row r="55" spans="1:16" ht="18" customHeight="1" hidden="1">
      <c r="A55" s="38">
        <f t="shared" si="3"/>
        <v>23</v>
      </c>
      <c r="B55" s="37"/>
      <c r="C55" s="5"/>
      <c r="D55" s="59"/>
      <c r="E55" s="59"/>
      <c r="F55" s="57"/>
      <c r="G55" s="57"/>
      <c r="H55" s="59"/>
      <c r="I55" s="59"/>
      <c r="J55" s="57"/>
      <c r="K55" s="57"/>
      <c r="L55" s="7">
        <f t="shared" si="0"/>
      </c>
      <c r="M55" s="44">
        <f t="shared" si="1"/>
      </c>
      <c r="N55" s="6">
        <f t="shared" si="2"/>
      </c>
      <c r="O55" s="27"/>
      <c r="P55" s="11"/>
    </row>
    <row r="56" spans="1:16" ht="18" customHeight="1" hidden="1">
      <c r="A56" s="38">
        <f t="shared" si="3"/>
        <v>24</v>
      </c>
      <c r="B56" s="37"/>
      <c r="C56" s="5"/>
      <c r="D56" s="59"/>
      <c r="E56" s="59"/>
      <c r="F56" s="57"/>
      <c r="G56" s="57"/>
      <c r="H56" s="59"/>
      <c r="I56" s="59"/>
      <c r="J56" s="57"/>
      <c r="K56" s="57"/>
      <c r="L56" s="7">
        <f t="shared" si="0"/>
      </c>
      <c r="M56" s="44">
        <f t="shared" si="1"/>
      </c>
      <c r="N56" s="6">
        <f t="shared" si="2"/>
      </c>
      <c r="O56" s="27"/>
      <c r="P56" s="11"/>
    </row>
    <row r="57" spans="1:16" ht="18" customHeight="1" hidden="1">
      <c r="A57" s="38">
        <f t="shared" si="3"/>
        <v>25</v>
      </c>
      <c r="B57" s="37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18" customHeight="1" hidden="1">
      <c r="A58" s="38">
        <f t="shared" si="3"/>
        <v>26</v>
      </c>
      <c r="B58" s="37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4">
        <f t="shared" si="1"/>
      </c>
      <c r="N58" s="6"/>
      <c r="O58" s="27"/>
      <c r="P58" s="11"/>
    </row>
    <row r="59" spans="1:16" ht="18" customHeight="1" hidden="1">
      <c r="A59" s="38">
        <f t="shared" si="3"/>
        <v>27</v>
      </c>
      <c r="B59" s="37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4">
        <f t="shared" si="1"/>
      </c>
      <c r="N59" s="6"/>
      <c r="O59" s="27"/>
      <c r="P59" s="11"/>
    </row>
    <row r="60" spans="1:16" ht="18" customHeight="1" hidden="1">
      <c r="A60" s="38">
        <f t="shared" si="3"/>
        <v>28</v>
      </c>
      <c r="B60" s="37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4">
        <f t="shared" si="1"/>
      </c>
      <c r="N60" s="6"/>
      <c r="O60" s="27"/>
      <c r="P60" s="11"/>
    </row>
    <row r="61" spans="1:16" ht="18" customHeight="1" hidden="1">
      <c r="A61" s="38">
        <f t="shared" si="3"/>
        <v>29</v>
      </c>
      <c r="B61" s="37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4">
        <f t="shared" si="1"/>
      </c>
      <c r="N61" s="6"/>
      <c r="O61" s="27"/>
      <c r="P61" s="11"/>
    </row>
    <row r="62" spans="1:16" ht="18" customHeight="1" hidden="1">
      <c r="A62" s="38">
        <f t="shared" si="3"/>
        <v>30</v>
      </c>
      <c r="B62" s="37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4">
        <f t="shared" si="1"/>
      </c>
      <c r="N62" s="6"/>
      <c r="O62" s="27"/>
      <c r="P62" s="11"/>
    </row>
    <row r="63" spans="1:16" ht="4.5" customHeight="1">
      <c r="A63" s="43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2" t="s">
        <v>55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4" t="s">
        <v>54</v>
      </c>
      <c r="I65" s="144"/>
      <c r="J65" s="144"/>
      <c r="K65" s="144"/>
      <c r="L65" s="144"/>
      <c r="M65" s="144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4" t="s">
        <v>10</v>
      </c>
      <c r="B67" s="65"/>
      <c r="C67" s="64" t="s">
        <v>11</v>
      </c>
      <c r="D67" s="65"/>
      <c r="E67" s="124" t="s">
        <v>4</v>
      </c>
      <c r="F67" s="125"/>
      <c r="G67" s="126"/>
      <c r="H67" s="130" t="s">
        <v>12</v>
      </c>
      <c r="I67" s="131"/>
      <c r="J67" s="131"/>
      <c r="K67" s="131"/>
      <c r="L67" s="131"/>
      <c r="M67" s="131"/>
      <c r="N67" s="132"/>
      <c r="O67" s="33"/>
    </row>
    <row r="68" spans="1:15" s="34" customFormat="1" ht="15.75" customHeight="1">
      <c r="A68" s="66"/>
      <c r="B68" s="67"/>
      <c r="C68" s="66"/>
      <c r="D68" s="67"/>
      <c r="E68" s="127"/>
      <c r="F68" s="128"/>
      <c r="G68" s="129"/>
      <c r="H68" s="121" t="s">
        <v>13</v>
      </c>
      <c r="I68" s="122"/>
      <c r="J68" s="122"/>
      <c r="K68" s="122"/>
      <c r="L68" s="123"/>
      <c r="M68" s="121" t="s">
        <v>14</v>
      </c>
      <c r="N68" s="123"/>
      <c r="O68" s="35"/>
    </row>
    <row r="69" spans="1:15" s="34" customFormat="1" ht="11.25">
      <c r="A69" s="71">
        <f>IF(L33="","",COUNTIF(L33:L62,"&gt;=89,5"))</f>
      </c>
      <c r="B69" s="70"/>
      <c r="C69" s="71" t="s">
        <v>15</v>
      </c>
      <c r="D69" s="70"/>
      <c r="E69" s="71" t="s">
        <v>16</v>
      </c>
      <c r="F69" s="72"/>
      <c r="G69" s="73"/>
      <c r="H69" s="68" t="s">
        <v>17</v>
      </c>
      <c r="I69" s="69"/>
      <c r="J69" s="69"/>
      <c r="K69" s="69"/>
      <c r="L69" s="70"/>
      <c r="M69" s="135" t="s">
        <v>18</v>
      </c>
      <c r="N69" s="65"/>
      <c r="O69" s="36"/>
    </row>
    <row r="70" spans="1:15" s="34" customFormat="1" ht="11.25">
      <c r="A70" s="71">
        <f>IF(L33="","",COUNT(L33:L62)-COUNTIF(L33:L62,"&lt;80,5")-COUNTIF(L33:L62,"&gt;=89,5"))</f>
      </c>
      <c r="B70" s="70"/>
      <c r="C70" s="71" t="s">
        <v>19</v>
      </c>
      <c r="D70" s="70"/>
      <c r="E70" s="71" t="s">
        <v>20</v>
      </c>
      <c r="F70" s="72"/>
      <c r="G70" s="73"/>
      <c r="H70" s="68" t="s">
        <v>21</v>
      </c>
      <c r="I70" s="69"/>
      <c r="J70" s="69"/>
      <c r="K70" s="69"/>
      <c r="L70" s="70"/>
      <c r="M70" s="141"/>
      <c r="N70" s="142"/>
      <c r="O70" s="36"/>
    </row>
    <row r="71" spans="1:15" s="34" customFormat="1" ht="11.25">
      <c r="A71" s="71">
        <f>IF(L33="","",COUNT(L33:L62)-COUNTIF(L33:L62,"&lt;74,5")-COUNTIF(L33:L62,"&gt;=80,5"))</f>
      </c>
      <c r="B71" s="70"/>
      <c r="C71" s="71" t="s">
        <v>22</v>
      </c>
      <c r="D71" s="70"/>
      <c r="E71" s="71" t="s">
        <v>23</v>
      </c>
      <c r="F71" s="72"/>
      <c r="G71" s="73"/>
      <c r="H71" s="68" t="s">
        <v>21</v>
      </c>
      <c r="I71" s="69"/>
      <c r="J71" s="69"/>
      <c r="K71" s="69"/>
      <c r="L71" s="70"/>
      <c r="M71" s="141"/>
      <c r="N71" s="142"/>
      <c r="O71" s="36"/>
    </row>
    <row r="72" spans="1:15" s="34" customFormat="1" ht="11.25">
      <c r="A72" s="71">
        <f>IF(L33="","",COUNT(L33:L62)-COUNTIF(L33:L62,"&lt;64,5")-COUNTIF(L33:L62,"&gt;=74,5"))</f>
      </c>
      <c r="B72" s="70"/>
      <c r="C72" s="71" t="s">
        <v>24</v>
      </c>
      <c r="D72" s="70"/>
      <c r="E72" s="71" t="s">
        <v>25</v>
      </c>
      <c r="F72" s="72"/>
      <c r="G72" s="73"/>
      <c r="H72" s="68" t="s">
        <v>26</v>
      </c>
      <c r="I72" s="69"/>
      <c r="J72" s="69"/>
      <c r="K72" s="69"/>
      <c r="L72" s="70"/>
      <c r="M72" s="141"/>
      <c r="N72" s="142"/>
      <c r="O72" s="36"/>
    </row>
    <row r="73" spans="1:15" s="34" customFormat="1" ht="11.25">
      <c r="A73" s="71">
        <f>IF(L33="","",COUNT(L33:L62)-COUNTIF(L33:L62,"&lt;54,5")-COUNTIF(L33:L62,"&gt;=64,5"))</f>
      </c>
      <c r="B73" s="70"/>
      <c r="C73" s="71" t="s">
        <v>27</v>
      </c>
      <c r="D73" s="70"/>
      <c r="E73" s="71" t="s">
        <v>28</v>
      </c>
      <c r="F73" s="72"/>
      <c r="G73" s="73"/>
      <c r="H73" s="68" t="s">
        <v>26</v>
      </c>
      <c r="I73" s="69"/>
      <c r="J73" s="69"/>
      <c r="K73" s="69"/>
      <c r="L73" s="70"/>
      <c r="M73" s="66"/>
      <c r="N73" s="67"/>
      <c r="O73" s="36"/>
    </row>
    <row r="74" spans="1:15" s="34" customFormat="1" ht="11.25">
      <c r="A74" s="71">
        <f>IF(L33="","",COUNT(L33:L62)-COUNTIF(L33:L62,"&lt;30,5")-COUNTIF(L33:L62,"&gt;=54,5"))</f>
      </c>
      <c r="B74" s="70"/>
      <c r="C74" s="71" t="s">
        <v>29</v>
      </c>
      <c r="D74" s="70"/>
      <c r="E74" s="71" t="s">
        <v>30</v>
      </c>
      <c r="F74" s="72"/>
      <c r="G74" s="73"/>
      <c r="H74" s="68" t="s">
        <v>31</v>
      </c>
      <c r="I74" s="69"/>
      <c r="J74" s="69"/>
      <c r="K74" s="69"/>
      <c r="L74" s="70"/>
      <c r="M74" s="135" t="s">
        <v>32</v>
      </c>
      <c r="N74" s="65"/>
      <c r="O74" s="36"/>
    </row>
    <row r="75" spans="1:15" s="34" customFormat="1" ht="11.25">
      <c r="A75" s="71">
        <f>IF(L33="","",COUNTIF(L33:L62,"&lt;=30"))</f>
      </c>
      <c r="B75" s="70"/>
      <c r="C75" s="136" t="s">
        <v>33</v>
      </c>
      <c r="D75" s="137"/>
      <c r="E75" s="71" t="s">
        <v>30</v>
      </c>
      <c r="F75" s="72"/>
      <c r="G75" s="73"/>
      <c r="H75" s="68" t="s">
        <v>31</v>
      </c>
      <c r="I75" s="69"/>
      <c r="J75" s="69"/>
      <c r="K75" s="69"/>
      <c r="L75" s="70"/>
      <c r="M75" s="66"/>
      <c r="N75" s="6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3" t="s">
        <v>34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2"/>
    </row>
    <row r="78" spans="1:15" ht="21" customHeight="1">
      <c r="A78" s="14"/>
      <c r="B78" s="143" t="s">
        <v>57</v>
      </c>
      <c r="C78" s="143"/>
      <c r="H78" s="60" t="s">
        <v>47</v>
      </c>
      <c r="I78" s="61"/>
      <c r="J78" s="61"/>
      <c r="K78" s="61"/>
      <c r="L78" s="61"/>
      <c r="M78" s="61"/>
      <c r="N78" s="15"/>
      <c r="O78" s="15"/>
    </row>
    <row r="88" ht="15.75"/>
    <row r="92" ht="15.75"/>
    <row r="94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2021-05-17T18:59:21Z</dcterms:modified>
  <cp:category/>
  <cp:version/>
  <cp:contentType/>
  <cp:contentStatus/>
</cp:coreProperties>
</file>